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<sst xmlns="http://schemas.openxmlformats.org/spreadsheetml/2006/main" count="163" uniqueCount="137">
  <si>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</si>
  <si>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</si>
  <si>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</si>
  <si>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</si>
  <si>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</si>
  <si>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</si>
  <si>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</si>
  <si>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</si>
  <si>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</si>
  <si>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</si>
  <si>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</si>
  <si>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</si>
  <si>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</si>
  <si>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</si>
  <si>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</si>
  <si>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</si>
  <si>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</si>
  <si>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</si>
  <si>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</si>
  <si>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</si>
  <si>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COLLEFERRO II</t>
  </si>
  <si>
    <t>00034 COLLEFERRO (RM) Via Don Bosco, 2 C.F. 95037040581 C.M. RMIC8DG005</t>
  </si>
  <si>
    <t>647E del 01/02/2016</t>
  </si>
  <si>
    <t>8716009673 del 26/01/2016</t>
  </si>
  <si>
    <t>20164E02040 del 20/01/2016</t>
  </si>
  <si>
    <t>193 PA del 31/12/2015</t>
  </si>
  <si>
    <t>192 PA del 31/12/2015</t>
  </si>
  <si>
    <t>191 PA del 31/12/2015</t>
  </si>
  <si>
    <t>190 PA del 31/12/2015</t>
  </si>
  <si>
    <t>185 PA del 31/12/2015</t>
  </si>
  <si>
    <t>FATTPA 1_16 del 21/01/2016</t>
  </si>
  <si>
    <t>20164E00872 del 12/01/2016</t>
  </si>
  <si>
    <t>20164E04244 del 02/02/2016</t>
  </si>
  <si>
    <t>17/P del 10/02/2016</t>
  </si>
  <si>
    <t>V5/0038569 del 31/12/2015</t>
  </si>
  <si>
    <t>V5/0002657 del 31/01/2016</t>
  </si>
  <si>
    <t>P14 del 31/01/2016</t>
  </si>
  <si>
    <t>P15 del 31/01/2016</t>
  </si>
  <si>
    <t>P13 del 31/01/2016</t>
  </si>
  <si>
    <t>P12 del 31/01/2016</t>
  </si>
  <si>
    <t>P6 del 31/01/2016</t>
  </si>
  <si>
    <t>P1 del 31/01/2016</t>
  </si>
  <si>
    <t>34/PA del 31/12/2015</t>
  </si>
  <si>
    <t>8716031215 del 18/02/2016</t>
  </si>
  <si>
    <t>P31 del 29/02/2016</t>
  </si>
  <si>
    <t>P40 del 29/02/2016</t>
  </si>
  <si>
    <t>P39 del 29/02/2016</t>
  </si>
  <si>
    <t>P38 del 29/02/2016</t>
  </si>
  <si>
    <t>P37 del 29/02/2016</t>
  </si>
  <si>
    <t>33/3 del 26/02/2016</t>
  </si>
  <si>
    <t>8N00040934 del 05/02/2016</t>
  </si>
  <si>
    <t>8N00418615 del 07/12/2015</t>
  </si>
  <si>
    <t>3/PA del 07/03/2016</t>
  </si>
  <si>
    <t>V5/0006266 del 29/02/2016</t>
  </si>
  <si>
    <t>2016   356 del 25/02/2016</t>
  </si>
  <si>
    <t>8716074276 del 25/03/2016</t>
  </si>
  <si>
    <t>V5/0010078 del 31/03/2016</t>
  </si>
  <si>
    <t>8/BP del 01/04/2016</t>
  </si>
  <si>
    <t>24/P del 07/04/2016</t>
  </si>
  <si>
    <t>000000000724 del 07/04/2016</t>
  </si>
  <si>
    <t>15/P7 del 08/04/2016</t>
  </si>
  <si>
    <t>FATTPA 1_16 del 12/04/2016</t>
  </si>
  <si>
    <t>00955/16 del 19/04/2016</t>
  </si>
  <si>
    <t>FATTPA 2_16 del 12/04/2016</t>
  </si>
  <si>
    <t>8N00112511 del 06/04/2016</t>
  </si>
  <si>
    <t>FATTPA 3_16 del 15/04/2016</t>
  </si>
  <si>
    <t>P62 del 20/04/2016</t>
  </si>
  <si>
    <t>P63 del 20/04/2016</t>
  </si>
  <si>
    <t>P64 del 20/04/2016</t>
  </si>
  <si>
    <t>P65 del 20/04/2016</t>
  </si>
  <si>
    <t>FATTPA 4_16 del 26/04/2016</t>
  </si>
  <si>
    <t>20/P7 del 27/04/2016</t>
  </si>
  <si>
    <t>FATTPA 5_16 del 28/04/2016</t>
  </si>
  <si>
    <t>FATTPA 6_16 del 28/04/2016</t>
  </si>
  <si>
    <t>1098 del 29/04/2016</t>
  </si>
  <si>
    <t>31/P del 30/04/2016</t>
  </si>
  <si>
    <t>20164E15183 del 28/04/2016</t>
  </si>
  <si>
    <t>20164E15406 del 29/04/2016</t>
  </si>
  <si>
    <t>20164E15393 del 29/04/2016</t>
  </si>
  <si>
    <t>P84 del 30/04/2016</t>
  </si>
  <si>
    <t>P79 del 30/04/2016</t>
  </si>
  <si>
    <t>V5/0013531 del 30/04/2016</t>
  </si>
  <si>
    <t>22/P7 del 06/05/2016</t>
  </si>
  <si>
    <t>24/P7 del 10/05/2016</t>
  </si>
  <si>
    <t>8716125301 del 16/05/2016</t>
  </si>
  <si>
    <t>FATTPA 7_16 del 16/05/2016</t>
  </si>
  <si>
    <t>V5/0001090 del 31/01/2016</t>
  </si>
  <si>
    <t>V5/0004169 del 15/02/2016</t>
  </si>
  <si>
    <t>20164E18237 del 18/05/2016</t>
  </si>
  <si>
    <t>20164E19101 del 24/05/2016</t>
  </si>
  <si>
    <t>P90 del 31/05/2016</t>
  </si>
  <si>
    <t>V5/0017415 del 31/05/2016</t>
  </si>
  <si>
    <t>8716154131 del 09/06/2016</t>
  </si>
  <si>
    <t>255/PA del 26/05/2016</t>
  </si>
  <si>
    <t>FATTPA 2_16 del 11/06/2016</t>
  </si>
  <si>
    <t>18 del 26/05/2016</t>
  </si>
  <si>
    <t>8N00181241 del 07/06/2016</t>
  </si>
  <si>
    <t>5/pa del 29/06/2015</t>
  </si>
  <si>
    <t>V5/0007884 del 21/03/2016</t>
  </si>
  <si>
    <t>3/PA del 23/06/2016</t>
  </si>
  <si>
    <t>43/P del 21/06/2016</t>
  </si>
  <si>
    <t>40/P del 21/06/2016</t>
  </si>
  <si>
    <t>P114 del 30/06/2016</t>
  </si>
  <si>
    <t>V5/0019240 del 27/06/2016</t>
  </si>
  <si>
    <t>14/BP del 01/07/2016</t>
  </si>
  <si>
    <t>V5/0021282 del 30/06/2016</t>
  </si>
  <si>
    <t>47/P del 18/07/2016</t>
  </si>
  <si>
    <t>8716191749 del 12/07/2016</t>
  </si>
  <si>
    <t>P132 del 31/07/2016</t>
  </si>
  <si>
    <t>8N00252574 del 05/08/2016</t>
  </si>
  <si>
    <t>8716209711 del 10/08/2016</t>
  </si>
  <si>
    <t>P141 del 31/08/2016</t>
  </si>
  <si>
    <t>8716253933 del 12/09/2016</t>
  </si>
  <si>
    <t>58/P del 06/09/2016</t>
  </si>
  <si>
    <t>60/P del 17/09/2016</t>
  </si>
  <si>
    <t>1608/PA del 18/09/2016</t>
  </si>
  <si>
    <t>20164E29903 del 15/09/2016</t>
  </si>
  <si>
    <t>8716267633 del 27/09/2016</t>
  </si>
  <si>
    <t>1811/PA del 29/09/2016</t>
  </si>
  <si>
    <t>V5/0026619 del 15/09/2016</t>
  </si>
  <si>
    <t>22/BP del 01/10/2016</t>
  </si>
  <si>
    <t>P148 del 30/09/2016</t>
  </si>
  <si>
    <t>20164E32348 del 30/09/2016</t>
  </si>
  <si>
    <t>20164E33310 del 05/10/2016</t>
  </si>
  <si>
    <t>2096/PA del 14/10/2016</t>
  </si>
  <si>
    <t>V5/0029550 del 14/10/2016</t>
  </si>
  <si>
    <t>8N00319478 del 06/10/2016</t>
  </si>
  <si>
    <t>20164E33763 del 10/10/2016</t>
  </si>
  <si>
    <t>20164G03433 del 07/10/2016</t>
  </si>
  <si>
    <t>8716294657 del 26/10/2016</t>
  </si>
  <si>
    <t>P173 del 31/10/2016</t>
  </si>
  <si>
    <t>V5/0031901 del 31/10/2016</t>
  </si>
  <si>
    <t>8716322403 del 18/11/2016</t>
  </si>
  <si>
    <t>P207 del 30/11/2016</t>
  </si>
  <si>
    <t>20164G04378 del 01/12/2016</t>
  </si>
  <si>
    <t>V5/0035784 del 30/11/2016</t>
  </si>
  <si>
    <t>8716342936 del 07/12/2016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</si>
</sst>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3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2016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117</v>
      </c>
      <c r="B10" s="37"/>
      <c r="C10" s="50">
        <f>SUM(C16:D19)</f>
        <v>201760.05</v>
      </c>
      <c r="D10" s="37"/>
      <c r="E10" s="38">
        <f>('Trimestre 1'!H1+'Trimestre 2'!H1+'Trimestre 3'!H1+'Trimestre 4'!H1)/C10</f>
        <v>-6.361249811347686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33</v>
      </c>
      <c r="C16" s="51">
        <f>'Trimestre 1'!B1</f>
        <v>35591.28999999999</v>
      </c>
      <c r="D16" s="52"/>
      <c r="E16" s="51">
        <f>'Trimestre 1'!G1</f>
        <v>-27.925070150590216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48</v>
      </c>
      <c r="C17" s="51">
        <f>'Trimestre 2'!B1</f>
        <v>94743.91</v>
      </c>
      <c r="D17" s="52"/>
      <c r="E17" s="51">
        <f>'Trimestre 2'!G1</f>
        <v>16.43359620686966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18</v>
      </c>
      <c r="C18" s="51">
        <f>'Trimestre 3'!B1</f>
        <v>32130.14</v>
      </c>
      <c r="D18" s="52"/>
      <c r="E18" s="51">
        <f>'Trimestre 3'!G1</f>
        <v>-27.563028981510822</v>
      </c>
      <c r="F18" s="53"/>
    </row>
    <row r="19" spans="1:6" ht="21.75" customHeight="1" thickBot="1">
      <c r="A19" s="24" t="s">
        <v>18</v>
      </c>
      <c r="B19" s="25">
        <f>'Trimestre 4'!C1</f>
        <v>18</v>
      </c>
      <c r="C19" s="47">
        <f>'Trimestre 4'!B1</f>
        <v>39294.70999999999</v>
      </c>
      <c r="D19" s="49"/>
      <c r="E19" s="47">
        <f>'Trimestre 4'!G1</f>
        <v>-24.4545891800703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35591.28999999999</v>
      </c>
      <c r="C1">
        <f>COUNTA(A4:A203)</f>
        <v>33</v>
      </c>
      <c r="G1" s="20">
        <f>IF(B1&lt;&gt;0,H1/B1,0)</f>
        <v>-27.925070150590216</v>
      </c>
      <c r="H1" s="19">
        <f>SUM(H4:H195)</f>
        <v>-993889.2699999999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22</v>
      </c>
      <c r="B4" s="16">
        <v>2252</v>
      </c>
      <c r="C4" s="17">
        <v>42442</v>
      </c>
      <c r="D4" s="17">
        <v>42412</v>
      </c>
      <c r="E4" s="17"/>
      <c r="F4" s="17"/>
      <c r="G4" s="1">
        <f>D4-C4-(F4-E4)</f>
        <v>-30</v>
      </c>
      <c r="H4" s="16">
        <f>B4*G4</f>
        <v>-67560</v>
      </c>
    </row>
    <row r="5" spans="1:8" ht="14.25">
      <c r="A5" s="28" t="s">
        <v>23</v>
      </c>
      <c r="B5" s="16">
        <v>77</v>
      </c>
      <c r="C5" s="17">
        <v>42442</v>
      </c>
      <c r="D5" s="17">
        <v>42412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-2310</v>
      </c>
    </row>
    <row r="6" spans="1:8" ht="14.25">
      <c r="A6" s="28" t="s">
        <v>24</v>
      </c>
      <c r="B6" s="16">
        <v>170.47</v>
      </c>
      <c r="C6" s="17">
        <v>42442</v>
      </c>
      <c r="D6" s="17">
        <v>42412</v>
      </c>
      <c r="E6" s="17"/>
      <c r="F6" s="17"/>
      <c r="G6" s="1">
        <f t="shared" si="0"/>
        <v>-30</v>
      </c>
      <c r="H6" s="16">
        <f t="shared" si="1"/>
        <v>-5114.1</v>
      </c>
    </row>
    <row r="7" spans="1:8" ht="14.25">
      <c r="A7" s="28" t="s">
        <v>25</v>
      </c>
      <c r="B7" s="16">
        <v>70</v>
      </c>
      <c r="C7" s="17">
        <v>42442</v>
      </c>
      <c r="D7" s="17">
        <v>42412</v>
      </c>
      <c r="E7" s="17"/>
      <c r="F7" s="17"/>
      <c r="G7" s="1">
        <f t="shared" si="0"/>
        <v>-30</v>
      </c>
      <c r="H7" s="16">
        <f t="shared" si="1"/>
        <v>-2100</v>
      </c>
    </row>
    <row r="8" spans="1:8" ht="14.25">
      <c r="A8" s="28" t="s">
        <v>26</v>
      </c>
      <c r="B8" s="16">
        <v>70</v>
      </c>
      <c r="C8" s="17">
        <v>42442</v>
      </c>
      <c r="D8" s="17">
        <v>42412</v>
      </c>
      <c r="E8" s="17"/>
      <c r="F8" s="17"/>
      <c r="G8" s="1">
        <f t="shared" si="0"/>
        <v>-30</v>
      </c>
      <c r="H8" s="16">
        <f t="shared" si="1"/>
        <v>-2100</v>
      </c>
    </row>
    <row r="9" spans="1:8" ht="14.25">
      <c r="A9" s="28" t="s">
        <v>27</v>
      </c>
      <c r="B9" s="16">
        <v>70</v>
      </c>
      <c r="C9" s="17">
        <v>42442</v>
      </c>
      <c r="D9" s="17">
        <v>42412</v>
      </c>
      <c r="E9" s="17"/>
      <c r="F9" s="17"/>
      <c r="G9" s="1">
        <f t="shared" si="0"/>
        <v>-30</v>
      </c>
      <c r="H9" s="16">
        <f t="shared" si="1"/>
        <v>-2100</v>
      </c>
    </row>
    <row r="10" spans="1:8" ht="14.25">
      <c r="A10" s="28" t="s">
        <v>28</v>
      </c>
      <c r="B10" s="16">
        <v>70</v>
      </c>
      <c r="C10" s="17">
        <v>42442</v>
      </c>
      <c r="D10" s="17">
        <v>42412</v>
      </c>
      <c r="E10" s="17"/>
      <c r="F10" s="17"/>
      <c r="G10" s="1">
        <f t="shared" si="0"/>
        <v>-30</v>
      </c>
      <c r="H10" s="16">
        <f t="shared" si="1"/>
        <v>-2100</v>
      </c>
    </row>
    <row r="11" spans="1:8" ht="14.25">
      <c r="A11" s="28" t="s">
        <v>29</v>
      </c>
      <c r="B11" s="16">
        <v>70</v>
      </c>
      <c r="C11" s="17">
        <v>42442</v>
      </c>
      <c r="D11" s="17">
        <v>42412</v>
      </c>
      <c r="E11" s="17"/>
      <c r="F11" s="17"/>
      <c r="G11" s="1">
        <f t="shared" si="0"/>
        <v>-30</v>
      </c>
      <c r="H11" s="16">
        <f t="shared" si="1"/>
        <v>-2100</v>
      </c>
    </row>
    <row r="12" spans="1:8" ht="14.25">
      <c r="A12" s="28" t="s">
        <v>30</v>
      </c>
      <c r="B12" s="16">
        <v>295.08</v>
      </c>
      <c r="C12" s="17">
        <v>42442</v>
      </c>
      <c r="D12" s="17">
        <v>42412</v>
      </c>
      <c r="E12" s="17"/>
      <c r="F12" s="17"/>
      <c r="G12" s="1">
        <f t="shared" si="0"/>
        <v>-30</v>
      </c>
      <c r="H12" s="16">
        <f t="shared" si="1"/>
        <v>-8852.4</v>
      </c>
    </row>
    <row r="13" spans="1:8" ht="14.25">
      <c r="A13" s="28" t="s">
        <v>31</v>
      </c>
      <c r="B13" s="16">
        <v>120</v>
      </c>
      <c r="C13" s="17">
        <v>42442</v>
      </c>
      <c r="D13" s="17">
        <v>42412</v>
      </c>
      <c r="E13" s="17"/>
      <c r="F13" s="17"/>
      <c r="G13" s="1">
        <f t="shared" si="0"/>
        <v>-30</v>
      </c>
      <c r="H13" s="16">
        <f t="shared" si="1"/>
        <v>-3600</v>
      </c>
    </row>
    <row r="14" spans="1:8" ht="14.25">
      <c r="A14" s="28" t="s">
        <v>32</v>
      </c>
      <c r="B14" s="16">
        <v>38.99</v>
      </c>
      <c r="C14" s="17">
        <v>42442</v>
      </c>
      <c r="D14" s="17">
        <v>42412</v>
      </c>
      <c r="E14" s="17"/>
      <c r="F14" s="17"/>
      <c r="G14" s="1">
        <f t="shared" si="0"/>
        <v>-30</v>
      </c>
      <c r="H14" s="16">
        <f t="shared" si="1"/>
        <v>-1169.7</v>
      </c>
    </row>
    <row r="15" spans="1:8" ht="14.25">
      <c r="A15" s="28" t="s">
        <v>33</v>
      </c>
      <c r="B15" s="16">
        <v>130</v>
      </c>
      <c r="C15" s="17">
        <v>42442</v>
      </c>
      <c r="D15" s="17">
        <v>42412</v>
      </c>
      <c r="E15" s="17"/>
      <c r="F15" s="17"/>
      <c r="G15" s="1">
        <f t="shared" si="0"/>
        <v>-30</v>
      </c>
      <c r="H15" s="16">
        <f t="shared" si="1"/>
        <v>-3900</v>
      </c>
    </row>
    <row r="16" spans="1:8" ht="14.25">
      <c r="A16" s="28" t="s">
        <v>34</v>
      </c>
      <c r="B16" s="16">
        <v>8077.74</v>
      </c>
      <c r="C16" s="17">
        <v>42442</v>
      </c>
      <c r="D16" s="17">
        <v>42412</v>
      </c>
      <c r="E16" s="17"/>
      <c r="F16" s="17"/>
      <c r="G16" s="1">
        <f t="shared" si="0"/>
        <v>-30</v>
      </c>
      <c r="H16" s="16">
        <f t="shared" si="1"/>
        <v>-242332.19999999998</v>
      </c>
    </row>
    <row r="17" spans="1:8" ht="14.25">
      <c r="A17" s="28" t="s">
        <v>35</v>
      </c>
      <c r="B17" s="16">
        <v>8077.74</v>
      </c>
      <c r="C17" s="17">
        <v>42448</v>
      </c>
      <c r="D17" s="17">
        <v>42418</v>
      </c>
      <c r="E17" s="17"/>
      <c r="F17" s="17"/>
      <c r="G17" s="1">
        <f t="shared" si="0"/>
        <v>-30</v>
      </c>
      <c r="H17" s="16">
        <f t="shared" si="1"/>
        <v>-242332.19999999998</v>
      </c>
    </row>
    <row r="18" spans="1:8" ht="14.25">
      <c r="A18" s="28" t="s">
        <v>36</v>
      </c>
      <c r="B18" s="16">
        <v>70</v>
      </c>
      <c r="C18" s="17">
        <v>42445</v>
      </c>
      <c r="D18" s="17">
        <v>42425</v>
      </c>
      <c r="E18" s="17"/>
      <c r="F18" s="17"/>
      <c r="G18" s="1">
        <f t="shared" si="0"/>
        <v>-20</v>
      </c>
      <c r="H18" s="16">
        <f t="shared" si="1"/>
        <v>-1400</v>
      </c>
    </row>
    <row r="19" spans="1:8" ht="14.25">
      <c r="A19" s="28" t="s">
        <v>37</v>
      </c>
      <c r="B19" s="16">
        <v>70</v>
      </c>
      <c r="C19" s="17">
        <v>42445</v>
      </c>
      <c r="D19" s="17">
        <v>42425</v>
      </c>
      <c r="E19" s="17"/>
      <c r="F19" s="17"/>
      <c r="G19" s="1">
        <f t="shared" si="0"/>
        <v>-20</v>
      </c>
      <c r="H19" s="16">
        <f t="shared" si="1"/>
        <v>-1400</v>
      </c>
    </row>
    <row r="20" spans="1:8" ht="14.25">
      <c r="A20" s="28" t="s">
        <v>38</v>
      </c>
      <c r="B20" s="16">
        <v>70</v>
      </c>
      <c r="C20" s="17">
        <v>42445</v>
      </c>
      <c r="D20" s="17">
        <v>42425</v>
      </c>
      <c r="E20" s="17"/>
      <c r="F20" s="17"/>
      <c r="G20" s="1">
        <f t="shared" si="0"/>
        <v>-20</v>
      </c>
      <c r="H20" s="16">
        <f t="shared" si="1"/>
        <v>-1400</v>
      </c>
    </row>
    <row r="21" spans="1:8" ht="14.25">
      <c r="A21" s="28" t="s">
        <v>39</v>
      </c>
      <c r="B21" s="16">
        <v>70</v>
      </c>
      <c r="C21" s="17">
        <v>42445</v>
      </c>
      <c r="D21" s="17">
        <v>42425</v>
      </c>
      <c r="E21" s="17"/>
      <c r="F21" s="17"/>
      <c r="G21" s="1">
        <f t="shared" si="0"/>
        <v>-20</v>
      </c>
      <c r="H21" s="16">
        <f t="shared" si="1"/>
        <v>-1400</v>
      </c>
    </row>
    <row r="22" spans="1:8" ht="14.25">
      <c r="A22" s="28" t="s">
        <v>40</v>
      </c>
      <c r="B22" s="16">
        <v>70</v>
      </c>
      <c r="C22" s="17">
        <v>42445</v>
      </c>
      <c r="D22" s="17">
        <v>42425</v>
      </c>
      <c r="E22" s="17"/>
      <c r="F22" s="17"/>
      <c r="G22" s="1">
        <f t="shared" si="0"/>
        <v>-20</v>
      </c>
      <c r="H22" s="16">
        <f t="shared" si="1"/>
        <v>-1400</v>
      </c>
    </row>
    <row r="23" spans="1:8" ht="14.25">
      <c r="A23" s="28" t="s">
        <v>41</v>
      </c>
      <c r="B23" s="16">
        <v>163.1</v>
      </c>
      <c r="C23" s="17">
        <v>42445</v>
      </c>
      <c r="D23" s="17">
        <v>42425</v>
      </c>
      <c r="E23" s="17"/>
      <c r="F23" s="17"/>
      <c r="G23" s="1">
        <f t="shared" si="0"/>
        <v>-20</v>
      </c>
      <c r="H23" s="16">
        <f t="shared" si="1"/>
        <v>-3262</v>
      </c>
    </row>
    <row r="24" spans="1:8" ht="14.25">
      <c r="A24" s="28" t="s">
        <v>42</v>
      </c>
      <c r="B24" s="16">
        <v>350</v>
      </c>
      <c r="C24" s="17">
        <v>42456</v>
      </c>
      <c r="D24" s="17">
        <v>42426</v>
      </c>
      <c r="E24" s="17"/>
      <c r="F24" s="17"/>
      <c r="G24" s="1">
        <f t="shared" si="0"/>
        <v>-30</v>
      </c>
      <c r="H24" s="16">
        <f t="shared" si="1"/>
        <v>-10500</v>
      </c>
    </row>
    <row r="25" spans="1:8" ht="14.25">
      <c r="A25" s="28" t="s">
        <v>43</v>
      </c>
      <c r="B25" s="16">
        <v>10.01</v>
      </c>
      <c r="C25" s="17">
        <v>42449</v>
      </c>
      <c r="D25" s="17">
        <v>42426</v>
      </c>
      <c r="E25" s="17"/>
      <c r="F25" s="17"/>
      <c r="G25" s="1">
        <f t="shared" si="0"/>
        <v>-23</v>
      </c>
      <c r="H25" s="16">
        <f t="shared" si="1"/>
        <v>-230.23</v>
      </c>
    </row>
    <row r="26" spans="1:8" ht="14.25">
      <c r="A26" s="28" t="s">
        <v>44</v>
      </c>
      <c r="B26" s="16">
        <v>70</v>
      </c>
      <c r="C26" s="17">
        <v>42467</v>
      </c>
      <c r="D26" s="17">
        <v>42440</v>
      </c>
      <c r="E26" s="17"/>
      <c r="F26" s="17"/>
      <c r="G26" s="1">
        <f t="shared" si="0"/>
        <v>-27</v>
      </c>
      <c r="H26" s="16">
        <f t="shared" si="1"/>
        <v>-1890</v>
      </c>
    </row>
    <row r="27" spans="1:8" ht="14.25">
      <c r="A27" s="28" t="s">
        <v>45</v>
      </c>
      <c r="B27" s="16">
        <v>140</v>
      </c>
      <c r="C27" s="17">
        <v>42468</v>
      </c>
      <c r="D27" s="17">
        <v>42440</v>
      </c>
      <c r="E27" s="17"/>
      <c r="F27" s="17"/>
      <c r="G27" s="1">
        <f t="shared" si="0"/>
        <v>-28</v>
      </c>
      <c r="H27" s="16">
        <f t="shared" si="1"/>
        <v>-3920</v>
      </c>
    </row>
    <row r="28" spans="1:8" ht="14.25">
      <c r="A28" s="28" t="s">
        <v>46</v>
      </c>
      <c r="B28" s="16">
        <v>140</v>
      </c>
      <c r="C28" s="17">
        <v>42468</v>
      </c>
      <c r="D28" s="17">
        <v>42440</v>
      </c>
      <c r="E28" s="17"/>
      <c r="F28" s="17"/>
      <c r="G28" s="1">
        <f t="shared" si="0"/>
        <v>-28</v>
      </c>
      <c r="H28" s="16">
        <f t="shared" si="1"/>
        <v>-3920</v>
      </c>
    </row>
    <row r="29" spans="1:8" ht="14.25">
      <c r="A29" s="28" t="s">
        <v>47</v>
      </c>
      <c r="B29" s="16">
        <v>140</v>
      </c>
      <c r="C29" s="17">
        <v>42468</v>
      </c>
      <c r="D29" s="17">
        <v>42440</v>
      </c>
      <c r="E29" s="17"/>
      <c r="F29" s="17"/>
      <c r="G29" s="1">
        <f t="shared" si="0"/>
        <v>-28</v>
      </c>
      <c r="H29" s="16">
        <f t="shared" si="1"/>
        <v>-3920</v>
      </c>
    </row>
    <row r="30" spans="1:8" ht="14.25">
      <c r="A30" s="28" t="s">
        <v>48</v>
      </c>
      <c r="B30" s="16">
        <v>140</v>
      </c>
      <c r="C30" s="17">
        <v>42468</v>
      </c>
      <c r="D30" s="17">
        <v>42440</v>
      </c>
      <c r="E30" s="17"/>
      <c r="F30" s="17"/>
      <c r="G30" s="1">
        <f t="shared" si="0"/>
        <v>-28</v>
      </c>
      <c r="H30" s="16">
        <f t="shared" si="1"/>
        <v>-3920</v>
      </c>
    </row>
    <row r="31" spans="1:8" ht="14.25">
      <c r="A31" s="28" t="s">
        <v>49</v>
      </c>
      <c r="B31" s="16">
        <v>4868.71</v>
      </c>
      <c r="C31" s="17">
        <v>42460</v>
      </c>
      <c r="D31" s="17">
        <v>42440</v>
      </c>
      <c r="E31" s="17"/>
      <c r="F31" s="17"/>
      <c r="G31" s="1">
        <f t="shared" si="0"/>
        <v>-20</v>
      </c>
      <c r="H31" s="16">
        <f t="shared" si="1"/>
        <v>-97374.2</v>
      </c>
    </row>
    <row r="32" spans="1:8" ht="14.25">
      <c r="A32" s="28" t="s">
        <v>50</v>
      </c>
      <c r="B32" s="16">
        <v>90.36</v>
      </c>
      <c r="C32" s="17">
        <v>42448</v>
      </c>
      <c r="D32" s="17">
        <v>42440</v>
      </c>
      <c r="E32" s="17"/>
      <c r="F32" s="17"/>
      <c r="G32" s="1">
        <f t="shared" si="0"/>
        <v>-8</v>
      </c>
      <c r="H32" s="16">
        <f t="shared" si="1"/>
        <v>-722.88</v>
      </c>
    </row>
    <row r="33" spans="1:8" ht="14.25">
      <c r="A33" s="28" t="s">
        <v>51</v>
      </c>
      <c r="B33" s="16">
        <v>89.8</v>
      </c>
      <c r="C33" s="17">
        <v>42398</v>
      </c>
      <c r="D33" s="17">
        <v>42440</v>
      </c>
      <c r="E33" s="17"/>
      <c r="F33" s="17"/>
      <c r="G33" s="1">
        <f t="shared" si="0"/>
        <v>42</v>
      </c>
      <c r="H33" s="16">
        <f t="shared" si="1"/>
        <v>3771.6</v>
      </c>
    </row>
    <row r="34" spans="1:8" ht="14.25">
      <c r="A34" s="28" t="s">
        <v>52</v>
      </c>
      <c r="B34" s="16">
        <v>700</v>
      </c>
      <c r="C34" s="17">
        <v>42473</v>
      </c>
      <c r="D34" s="17">
        <v>42446</v>
      </c>
      <c r="E34" s="17"/>
      <c r="F34" s="17"/>
      <c r="G34" s="1">
        <f t="shared" si="0"/>
        <v>-27</v>
      </c>
      <c r="H34" s="16">
        <f t="shared" si="1"/>
        <v>-18900</v>
      </c>
    </row>
    <row r="35" spans="1:8" ht="14.25">
      <c r="A35" s="28" t="s">
        <v>53</v>
      </c>
      <c r="B35" s="16">
        <v>8077.74</v>
      </c>
      <c r="C35" s="17">
        <v>42475</v>
      </c>
      <c r="D35" s="17">
        <v>42446</v>
      </c>
      <c r="E35" s="17"/>
      <c r="F35" s="17"/>
      <c r="G35" s="1">
        <f t="shared" si="0"/>
        <v>-29</v>
      </c>
      <c r="H35" s="16">
        <f t="shared" si="1"/>
        <v>-234254.46</v>
      </c>
    </row>
    <row r="36" spans="1:8" ht="14.25">
      <c r="A36" s="28" t="s">
        <v>54</v>
      </c>
      <c r="B36" s="16">
        <v>672.55</v>
      </c>
      <c r="C36" s="17">
        <v>42483</v>
      </c>
      <c r="D36" s="17">
        <v>42453</v>
      </c>
      <c r="E36" s="17"/>
      <c r="F36" s="17"/>
      <c r="G36" s="1">
        <f t="shared" si="0"/>
        <v>-30</v>
      </c>
      <c r="H36" s="16">
        <f t="shared" si="1"/>
        <v>-20176.5</v>
      </c>
    </row>
    <row r="37" spans="1:8" ht="14.2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94743.91</v>
      </c>
      <c r="C1">
        <f>COUNTA(A4:A203)</f>
        <v>48</v>
      </c>
      <c r="G1" s="20">
        <f>IF(B1&lt;&gt;0,H1/B1,0)</f>
        <v>16.43359620686966</v>
      </c>
      <c r="H1" s="19">
        <f>SUM(H4:H195)</f>
        <v>1556983.1600000004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55</v>
      </c>
      <c r="B4" s="16">
        <v>14.61</v>
      </c>
      <c r="C4" s="17">
        <v>42494</v>
      </c>
      <c r="D4" s="17">
        <v>42466</v>
      </c>
      <c r="E4" s="17"/>
      <c r="F4" s="17"/>
      <c r="G4" s="1">
        <f>D4-C4-(F4-E4)</f>
        <v>-28</v>
      </c>
      <c r="H4" s="16">
        <f>B4*G4</f>
        <v>-409.08</v>
      </c>
    </row>
    <row r="5" spans="1:8" ht="14.25">
      <c r="A5" s="28" t="s">
        <v>56</v>
      </c>
      <c r="B5" s="16">
        <v>8077.74</v>
      </c>
      <c r="C5" s="17">
        <v>42497</v>
      </c>
      <c r="D5" s="17">
        <v>42474</v>
      </c>
      <c r="E5" s="17"/>
      <c r="F5" s="17"/>
      <c r="G5" s="1">
        <f aca="true" t="shared" si="0" ref="G5:G68">D5-C5-(F5-E5)</f>
        <v>-23</v>
      </c>
      <c r="H5" s="16">
        <f aca="true" t="shared" si="1" ref="H5:H68">B5*G5</f>
        <v>-185788.02</v>
      </c>
    </row>
    <row r="6" spans="1:8" ht="14.25">
      <c r="A6" s="28" t="s">
        <v>57</v>
      </c>
      <c r="B6" s="16">
        <v>228</v>
      </c>
      <c r="C6" s="17">
        <v>42498</v>
      </c>
      <c r="D6" s="17">
        <v>42474</v>
      </c>
      <c r="E6" s="17"/>
      <c r="F6" s="17"/>
      <c r="G6" s="1">
        <f t="shared" si="0"/>
        <v>-24</v>
      </c>
      <c r="H6" s="16">
        <f t="shared" si="1"/>
        <v>-5472</v>
      </c>
    </row>
    <row r="7" spans="1:8" ht="14.25">
      <c r="A7" s="28" t="s">
        <v>58</v>
      </c>
      <c r="B7" s="16">
        <v>635</v>
      </c>
      <c r="C7" s="17">
        <v>42498</v>
      </c>
      <c r="D7" s="17">
        <v>42474</v>
      </c>
      <c r="E7" s="17"/>
      <c r="F7" s="17"/>
      <c r="G7" s="1">
        <f t="shared" si="0"/>
        <v>-24</v>
      </c>
      <c r="H7" s="16">
        <f t="shared" si="1"/>
        <v>-15240</v>
      </c>
    </row>
    <row r="8" spans="1:8" ht="14.25">
      <c r="A8" s="28" t="s">
        <v>59</v>
      </c>
      <c r="B8" s="16">
        <v>5779.2</v>
      </c>
      <c r="C8" s="17">
        <v>42498</v>
      </c>
      <c r="D8" s="17">
        <v>42474</v>
      </c>
      <c r="E8" s="17"/>
      <c r="F8" s="17"/>
      <c r="G8" s="1">
        <f t="shared" si="0"/>
        <v>-24</v>
      </c>
      <c r="H8" s="16">
        <f t="shared" si="1"/>
        <v>-138700.8</v>
      </c>
    </row>
    <row r="9" spans="1:8" ht="14.25">
      <c r="A9" s="28" t="s">
        <v>60</v>
      </c>
      <c r="B9" s="16">
        <v>804</v>
      </c>
      <c r="C9" s="17">
        <v>42501</v>
      </c>
      <c r="D9" s="17">
        <v>42474</v>
      </c>
      <c r="E9" s="17"/>
      <c r="F9" s="17"/>
      <c r="G9" s="1">
        <f t="shared" si="0"/>
        <v>-27</v>
      </c>
      <c r="H9" s="16">
        <f t="shared" si="1"/>
        <v>-21708</v>
      </c>
    </row>
    <row r="10" spans="1:8" ht="14.25">
      <c r="A10" s="28" t="s">
        <v>61</v>
      </c>
      <c r="B10" s="16">
        <v>270</v>
      </c>
      <c r="C10" s="17">
        <v>42508</v>
      </c>
      <c r="D10" s="17">
        <v>42481</v>
      </c>
      <c r="E10" s="17"/>
      <c r="F10" s="17"/>
      <c r="G10" s="1">
        <f t="shared" si="0"/>
        <v>-27</v>
      </c>
      <c r="H10" s="16">
        <f t="shared" si="1"/>
        <v>-7290</v>
      </c>
    </row>
    <row r="11" spans="1:8" ht="14.25">
      <c r="A11" s="28" t="s">
        <v>62</v>
      </c>
      <c r="B11" s="16">
        <v>140</v>
      </c>
      <c r="C11" s="17">
        <v>42510</v>
      </c>
      <c r="D11" s="17">
        <v>42481</v>
      </c>
      <c r="E11" s="17"/>
      <c r="F11" s="17"/>
      <c r="G11" s="1">
        <f t="shared" si="0"/>
        <v>-29</v>
      </c>
      <c r="H11" s="16">
        <f t="shared" si="1"/>
        <v>-4060</v>
      </c>
    </row>
    <row r="12" spans="1:8" ht="14.25">
      <c r="A12" s="28" t="s">
        <v>63</v>
      </c>
      <c r="B12" s="16">
        <v>1250</v>
      </c>
      <c r="C12" s="17">
        <v>42511</v>
      </c>
      <c r="D12" s="17">
        <v>42481</v>
      </c>
      <c r="E12" s="17"/>
      <c r="F12" s="17"/>
      <c r="G12" s="1">
        <f t="shared" si="0"/>
        <v>-30</v>
      </c>
      <c r="H12" s="16">
        <f t="shared" si="1"/>
        <v>-37500</v>
      </c>
    </row>
    <row r="13" spans="1:8" ht="14.25">
      <c r="A13" s="28" t="s">
        <v>64</v>
      </c>
      <c r="B13" s="16">
        <v>75.04</v>
      </c>
      <c r="C13" s="17">
        <v>42510</v>
      </c>
      <c r="D13" s="17">
        <v>42481</v>
      </c>
      <c r="E13" s="17"/>
      <c r="F13" s="17"/>
      <c r="G13" s="1">
        <f t="shared" si="0"/>
        <v>-29</v>
      </c>
      <c r="H13" s="16">
        <f t="shared" si="1"/>
        <v>-2176.1600000000003</v>
      </c>
    </row>
    <row r="14" spans="1:8" ht="14.25">
      <c r="A14" s="28" t="s">
        <v>65</v>
      </c>
      <c r="B14" s="16">
        <v>270</v>
      </c>
      <c r="C14" s="17">
        <v>42511</v>
      </c>
      <c r="D14" s="17">
        <v>42481</v>
      </c>
      <c r="E14" s="17"/>
      <c r="F14" s="17"/>
      <c r="G14" s="1">
        <f t="shared" si="0"/>
        <v>-30</v>
      </c>
      <c r="H14" s="16">
        <f t="shared" si="1"/>
        <v>-8100</v>
      </c>
    </row>
    <row r="15" spans="1:8" ht="14.25">
      <c r="A15" s="28" t="s">
        <v>66</v>
      </c>
      <c r="B15" s="16">
        <v>70</v>
      </c>
      <c r="C15" s="17">
        <v>42511</v>
      </c>
      <c r="D15" s="17">
        <v>42481</v>
      </c>
      <c r="E15" s="17"/>
      <c r="F15" s="17"/>
      <c r="G15" s="1">
        <f t="shared" si="0"/>
        <v>-30</v>
      </c>
      <c r="H15" s="16">
        <f t="shared" si="1"/>
        <v>-2100</v>
      </c>
    </row>
    <row r="16" spans="1:8" ht="14.25">
      <c r="A16" s="28" t="s">
        <v>67</v>
      </c>
      <c r="B16" s="16">
        <v>70</v>
      </c>
      <c r="C16" s="17">
        <v>42511</v>
      </c>
      <c r="D16" s="17">
        <v>42481</v>
      </c>
      <c r="E16" s="17"/>
      <c r="F16" s="17"/>
      <c r="G16" s="1">
        <f t="shared" si="0"/>
        <v>-30</v>
      </c>
      <c r="H16" s="16">
        <f t="shared" si="1"/>
        <v>-2100</v>
      </c>
    </row>
    <row r="17" spans="1:8" ht="14.25">
      <c r="A17" s="28" t="s">
        <v>68</v>
      </c>
      <c r="B17" s="16">
        <v>70</v>
      </c>
      <c r="C17" s="17">
        <v>42511</v>
      </c>
      <c r="D17" s="17">
        <v>42481</v>
      </c>
      <c r="E17" s="17"/>
      <c r="F17" s="17"/>
      <c r="G17" s="1">
        <f t="shared" si="0"/>
        <v>-30</v>
      </c>
      <c r="H17" s="16">
        <f t="shared" si="1"/>
        <v>-2100</v>
      </c>
    </row>
    <row r="18" spans="1:8" ht="14.25">
      <c r="A18" s="28" t="s">
        <v>69</v>
      </c>
      <c r="B18" s="16">
        <v>70</v>
      </c>
      <c r="C18" s="17">
        <v>42511</v>
      </c>
      <c r="D18" s="17">
        <v>42481</v>
      </c>
      <c r="E18" s="17"/>
      <c r="F18" s="17"/>
      <c r="G18" s="1">
        <f t="shared" si="0"/>
        <v>-30</v>
      </c>
      <c r="H18" s="16">
        <f t="shared" si="1"/>
        <v>-2100</v>
      </c>
    </row>
    <row r="19" spans="1:8" ht="14.25">
      <c r="A19" s="28" t="s">
        <v>70</v>
      </c>
      <c r="B19" s="16">
        <v>420</v>
      </c>
      <c r="C19" s="17">
        <v>42517</v>
      </c>
      <c r="D19" s="17">
        <v>42487</v>
      </c>
      <c r="E19" s="17"/>
      <c r="F19" s="17"/>
      <c r="G19" s="1">
        <f t="shared" si="0"/>
        <v>-30</v>
      </c>
      <c r="H19" s="16">
        <f t="shared" si="1"/>
        <v>-12600</v>
      </c>
    </row>
    <row r="20" spans="1:8" ht="14.25">
      <c r="A20" s="28" t="s">
        <v>71</v>
      </c>
      <c r="B20" s="16">
        <v>2870</v>
      </c>
      <c r="C20" s="17">
        <v>42518</v>
      </c>
      <c r="D20" s="17">
        <v>42489</v>
      </c>
      <c r="E20" s="17"/>
      <c r="F20" s="17"/>
      <c r="G20" s="1">
        <f t="shared" si="0"/>
        <v>-29</v>
      </c>
      <c r="H20" s="16">
        <f t="shared" si="1"/>
        <v>-83230</v>
      </c>
    </row>
    <row r="21" spans="1:8" ht="14.25">
      <c r="A21" s="28" t="s">
        <v>72</v>
      </c>
      <c r="B21" s="16">
        <v>270</v>
      </c>
      <c r="C21" s="17">
        <v>42522</v>
      </c>
      <c r="D21" s="17">
        <v>42492</v>
      </c>
      <c r="E21" s="17"/>
      <c r="F21" s="17"/>
      <c r="G21" s="1">
        <f t="shared" si="0"/>
        <v>-30</v>
      </c>
      <c r="H21" s="16">
        <f t="shared" si="1"/>
        <v>-8100</v>
      </c>
    </row>
    <row r="22" spans="1:8" ht="14.25">
      <c r="A22" s="28" t="s">
        <v>73</v>
      </c>
      <c r="B22" s="16">
        <v>770</v>
      </c>
      <c r="C22" s="17">
        <v>42522</v>
      </c>
      <c r="D22" s="17">
        <v>42492</v>
      </c>
      <c r="E22" s="17"/>
      <c r="F22" s="17"/>
      <c r="G22" s="1">
        <f t="shared" si="0"/>
        <v>-30</v>
      </c>
      <c r="H22" s="16">
        <f t="shared" si="1"/>
        <v>-23100</v>
      </c>
    </row>
    <row r="23" spans="1:8" ht="14.25">
      <c r="A23" s="28" t="s">
        <v>74</v>
      </c>
      <c r="B23" s="16">
        <v>160</v>
      </c>
      <c r="C23" s="17">
        <v>42522</v>
      </c>
      <c r="D23" s="17">
        <v>42492</v>
      </c>
      <c r="E23" s="17"/>
      <c r="F23" s="17"/>
      <c r="G23" s="1">
        <f t="shared" si="0"/>
        <v>-30</v>
      </c>
      <c r="H23" s="16">
        <f t="shared" si="1"/>
        <v>-4800</v>
      </c>
    </row>
    <row r="24" spans="1:8" ht="14.25">
      <c r="A24" s="28" t="s">
        <v>75</v>
      </c>
      <c r="B24" s="16">
        <v>1610</v>
      </c>
      <c r="C24" s="17">
        <v>42524</v>
      </c>
      <c r="D24" s="17">
        <v>42494</v>
      </c>
      <c r="E24" s="17"/>
      <c r="F24" s="17"/>
      <c r="G24" s="1">
        <f t="shared" si="0"/>
        <v>-30</v>
      </c>
      <c r="H24" s="16">
        <f t="shared" si="1"/>
        <v>-48300</v>
      </c>
    </row>
    <row r="25" spans="1:8" ht="14.25">
      <c r="A25" s="28" t="s">
        <v>76</v>
      </c>
      <c r="B25" s="16">
        <v>60</v>
      </c>
      <c r="C25" s="17">
        <v>42525</v>
      </c>
      <c r="D25" s="17">
        <v>42495</v>
      </c>
      <c r="E25" s="17"/>
      <c r="F25" s="17"/>
      <c r="G25" s="1">
        <f t="shared" si="0"/>
        <v>-30</v>
      </c>
      <c r="H25" s="16">
        <f t="shared" si="1"/>
        <v>-1800</v>
      </c>
    </row>
    <row r="26" spans="1:8" ht="14.25">
      <c r="A26" s="28" t="s">
        <v>77</v>
      </c>
      <c r="B26" s="16">
        <v>265</v>
      </c>
      <c r="C26" s="17">
        <v>42526</v>
      </c>
      <c r="D26" s="17">
        <v>42499</v>
      </c>
      <c r="E26" s="17"/>
      <c r="F26" s="17"/>
      <c r="G26" s="1">
        <f t="shared" si="0"/>
        <v>-27</v>
      </c>
      <c r="H26" s="16">
        <f t="shared" si="1"/>
        <v>-7155</v>
      </c>
    </row>
    <row r="27" spans="1:8" ht="14.25">
      <c r="A27" s="28" t="s">
        <v>78</v>
      </c>
      <c r="B27" s="16">
        <v>149.32</v>
      </c>
      <c r="C27" s="17">
        <v>42526</v>
      </c>
      <c r="D27" s="17">
        <v>42499</v>
      </c>
      <c r="E27" s="17"/>
      <c r="F27" s="17"/>
      <c r="G27" s="1">
        <f t="shared" si="0"/>
        <v>-27</v>
      </c>
      <c r="H27" s="16">
        <f t="shared" si="1"/>
        <v>-4031.64</v>
      </c>
    </row>
    <row r="28" spans="1:8" ht="14.25">
      <c r="A28" s="28" t="s">
        <v>79</v>
      </c>
      <c r="B28" s="16">
        <v>77.37</v>
      </c>
      <c r="C28" s="17">
        <v>42526</v>
      </c>
      <c r="D28" s="17">
        <v>42499</v>
      </c>
      <c r="E28" s="17"/>
      <c r="F28" s="17"/>
      <c r="G28" s="1">
        <f t="shared" si="0"/>
        <v>-27</v>
      </c>
      <c r="H28" s="16">
        <f t="shared" si="1"/>
        <v>-2088.9900000000002</v>
      </c>
    </row>
    <row r="29" spans="1:8" ht="14.25">
      <c r="A29" s="28" t="s">
        <v>80</v>
      </c>
      <c r="B29" s="16">
        <v>280</v>
      </c>
      <c r="C29" s="17">
        <v>42526</v>
      </c>
      <c r="D29" s="17">
        <v>42499</v>
      </c>
      <c r="E29" s="17"/>
      <c r="F29" s="17"/>
      <c r="G29" s="1">
        <f t="shared" si="0"/>
        <v>-27</v>
      </c>
      <c r="H29" s="16">
        <f t="shared" si="1"/>
        <v>-7560</v>
      </c>
    </row>
    <row r="30" spans="1:8" ht="14.25">
      <c r="A30" s="28" t="s">
        <v>81</v>
      </c>
      <c r="B30" s="16">
        <v>8077.74</v>
      </c>
      <c r="C30" s="17">
        <v>42529</v>
      </c>
      <c r="D30" s="17">
        <v>42499</v>
      </c>
      <c r="E30" s="17"/>
      <c r="F30" s="17"/>
      <c r="G30" s="1">
        <f t="shared" si="0"/>
        <v>-30</v>
      </c>
      <c r="H30" s="16">
        <f t="shared" si="1"/>
        <v>-242332.19999999998</v>
      </c>
    </row>
    <row r="31" spans="1:8" ht="14.25">
      <c r="A31" s="28" t="s">
        <v>82</v>
      </c>
      <c r="B31" s="16">
        <v>3050</v>
      </c>
      <c r="C31" s="17">
        <v>42531</v>
      </c>
      <c r="D31" s="17">
        <v>42501</v>
      </c>
      <c r="E31" s="17"/>
      <c r="F31" s="17"/>
      <c r="G31" s="1">
        <f t="shared" si="0"/>
        <v>-30</v>
      </c>
      <c r="H31" s="16">
        <f t="shared" si="1"/>
        <v>-91500</v>
      </c>
    </row>
    <row r="32" spans="1:8" ht="14.25">
      <c r="A32" s="28" t="s">
        <v>83</v>
      </c>
      <c r="B32" s="16">
        <v>1910</v>
      </c>
      <c r="C32" s="17">
        <v>42531</v>
      </c>
      <c r="D32" s="17">
        <v>42501</v>
      </c>
      <c r="E32" s="17"/>
      <c r="F32" s="17"/>
      <c r="G32" s="1">
        <f t="shared" si="0"/>
        <v>-30</v>
      </c>
      <c r="H32" s="16">
        <f t="shared" si="1"/>
        <v>-57300</v>
      </c>
    </row>
    <row r="33" spans="1:8" ht="14.25">
      <c r="A33" s="28" t="s">
        <v>84</v>
      </c>
      <c r="B33" s="16">
        <v>74.24</v>
      </c>
      <c r="C33" s="17">
        <v>42537</v>
      </c>
      <c r="D33" s="17">
        <v>42507</v>
      </c>
      <c r="E33" s="17"/>
      <c r="F33" s="17"/>
      <c r="G33" s="1">
        <f t="shared" si="0"/>
        <v>-30</v>
      </c>
      <c r="H33" s="16">
        <f t="shared" si="1"/>
        <v>-2227.2</v>
      </c>
    </row>
    <row r="34" spans="1:8" ht="14.25">
      <c r="A34" s="28" t="s">
        <v>85</v>
      </c>
      <c r="B34" s="16">
        <v>720</v>
      </c>
      <c r="C34" s="17">
        <v>42537</v>
      </c>
      <c r="D34" s="17">
        <v>42507</v>
      </c>
      <c r="E34" s="17"/>
      <c r="F34" s="17"/>
      <c r="G34" s="1">
        <f t="shared" si="0"/>
        <v>-30</v>
      </c>
      <c r="H34" s="16">
        <f t="shared" si="1"/>
        <v>-21600</v>
      </c>
    </row>
    <row r="35" spans="1:8" ht="14.25">
      <c r="A35" s="28" t="s">
        <v>86</v>
      </c>
      <c r="B35" s="16">
        <v>14918.03</v>
      </c>
      <c r="C35" s="17">
        <v>42434</v>
      </c>
      <c r="D35" s="17">
        <v>42514</v>
      </c>
      <c r="E35" s="17"/>
      <c r="F35" s="17"/>
      <c r="G35" s="1">
        <f t="shared" si="0"/>
        <v>80</v>
      </c>
      <c r="H35" s="16">
        <f t="shared" si="1"/>
        <v>1193442.4000000001</v>
      </c>
    </row>
    <row r="36" spans="1:8" ht="14.25">
      <c r="A36" s="28" t="s">
        <v>87</v>
      </c>
      <c r="B36" s="16">
        <v>14918.03</v>
      </c>
      <c r="C36" s="17">
        <v>42459</v>
      </c>
      <c r="D36" s="17">
        <v>42514</v>
      </c>
      <c r="E36" s="17"/>
      <c r="F36" s="17"/>
      <c r="G36" s="1">
        <f t="shared" si="0"/>
        <v>55</v>
      </c>
      <c r="H36" s="16">
        <f t="shared" si="1"/>
        <v>820491.65</v>
      </c>
    </row>
    <row r="37" spans="1:8" ht="14.25">
      <c r="A37" s="28" t="s">
        <v>88</v>
      </c>
      <c r="B37" s="16">
        <v>85.7</v>
      </c>
      <c r="C37" s="17">
        <v>42545</v>
      </c>
      <c r="D37" s="17">
        <v>42527</v>
      </c>
      <c r="E37" s="17"/>
      <c r="F37" s="17"/>
      <c r="G37" s="1">
        <f t="shared" si="0"/>
        <v>-18</v>
      </c>
      <c r="H37" s="16">
        <f t="shared" si="1"/>
        <v>-1542.6000000000001</v>
      </c>
    </row>
    <row r="38" spans="1:8" ht="14.25">
      <c r="A38" s="28" t="s">
        <v>89</v>
      </c>
      <c r="B38" s="16">
        <v>270.84</v>
      </c>
      <c r="C38" s="17">
        <v>42551</v>
      </c>
      <c r="D38" s="17">
        <v>42527</v>
      </c>
      <c r="E38" s="17"/>
      <c r="F38" s="17"/>
      <c r="G38" s="1">
        <f t="shared" si="0"/>
        <v>-24</v>
      </c>
      <c r="H38" s="16">
        <f t="shared" si="1"/>
        <v>-6500.16</v>
      </c>
    </row>
    <row r="39" spans="1:8" ht="14.25">
      <c r="A39" s="28" t="s">
        <v>90</v>
      </c>
      <c r="B39" s="16">
        <v>280</v>
      </c>
      <c r="C39" s="17">
        <v>42559</v>
      </c>
      <c r="D39" s="17">
        <v>42536</v>
      </c>
      <c r="E39" s="17"/>
      <c r="F39" s="17"/>
      <c r="G39" s="1">
        <f t="shared" si="0"/>
        <v>-23</v>
      </c>
      <c r="H39" s="16">
        <f t="shared" si="1"/>
        <v>-6440</v>
      </c>
    </row>
    <row r="40" spans="1:8" ht="14.25">
      <c r="A40" s="28" t="s">
        <v>91</v>
      </c>
      <c r="B40" s="16">
        <v>8077.74</v>
      </c>
      <c r="C40" s="17">
        <v>42560</v>
      </c>
      <c r="D40" s="17">
        <v>42536</v>
      </c>
      <c r="E40" s="17"/>
      <c r="F40" s="17"/>
      <c r="G40" s="1">
        <f t="shared" si="0"/>
        <v>-24</v>
      </c>
      <c r="H40" s="16">
        <f t="shared" si="1"/>
        <v>-193865.76</v>
      </c>
    </row>
    <row r="41" spans="1:8" ht="14.25">
      <c r="A41" s="28" t="s">
        <v>92</v>
      </c>
      <c r="B41" s="16">
        <v>59.74</v>
      </c>
      <c r="C41" s="17">
        <v>42561</v>
      </c>
      <c r="D41" s="17">
        <v>42536</v>
      </c>
      <c r="E41" s="17"/>
      <c r="F41" s="17"/>
      <c r="G41" s="1">
        <f t="shared" si="0"/>
        <v>-25</v>
      </c>
      <c r="H41" s="16">
        <f t="shared" si="1"/>
        <v>-1493.5</v>
      </c>
    </row>
    <row r="42" spans="1:8" ht="14.25">
      <c r="A42" s="28" t="s">
        <v>93</v>
      </c>
      <c r="B42" s="16">
        <v>1363.11</v>
      </c>
      <c r="C42" s="17">
        <v>42564</v>
      </c>
      <c r="D42" s="17">
        <v>42536</v>
      </c>
      <c r="E42" s="17"/>
      <c r="F42" s="17"/>
      <c r="G42" s="1">
        <f t="shared" si="0"/>
        <v>-28</v>
      </c>
      <c r="H42" s="16">
        <f t="shared" si="1"/>
        <v>-38167.079999999994</v>
      </c>
    </row>
    <row r="43" spans="1:8" ht="14.25">
      <c r="A43" s="28" t="s">
        <v>94</v>
      </c>
      <c r="B43" s="16">
        <v>76</v>
      </c>
      <c r="C43" s="17">
        <v>42564</v>
      </c>
      <c r="D43" s="17">
        <v>42536</v>
      </c>
      <c r="E43" s="17"/>
      <c r="F43" s="17"/>
      <c r="G43" s="1">
        <f t="shared" si="0"/>
        <v>-28</v>
      </c>
      <c r="H43" s="16">
        <f t="shared" si="1"/>
        <v>-2128</v>
      </c>
    </row>
    <row r="44" spans="1:8" ht="14.25">
      <c r="A44" s="28" t="s">
        <v>95</v>
      </c>
      <c r="B44" s="16">
        <v>400</v>
      </c>
      <c r="C44" s="17">
        <v>42571</v>
      </c>
      <c r="D44" s="17">
        <v>42542</v>
      </c>
      <c r="E44" s="17"/>
      <c r="F44" s="17"/>
      <c r="G44" s="1">
        <f t="shared" si="0"/>
        <v>-29</v>
      </c>
      <c r="H44" s="16">
        <f t="shared" si="1"/>
        <v>-11600</v>
      </c>
    </row>
    <row r="45" spans="1:8" ht="14.25">
      <c r="A45" s="28" t="s">
        <v>96</v>
      </c>
      <c r="B45" s="16">
        <v>89.8</v>
      </c>
      <c r="C45" s="17">
        <v>42571</v>
      </c>
      <c r="D45" s="17">
        <v>42542</v>
      </c>
      <c r="E45" s="17"/>
      <c r="F45" s="17"/>
      <c r="G45" s="1">
        <f t="shared" si="0"/>
        <v>-29</v>
      </c>
      <c r="H45" s="16">
        <f t="shared" si="1"/>
        <v>-2604.2</v>
      </c>
    </row>
    <row r="46" spans="1:8" ht="14.25">
      <c r="A46" s="28" t="s">
        <v>97</v>
      </c>
      <c r="B46" s="16">
        <v>504.13</v>
      </c>
      <c r="C46" s="17">
        <v>42571</v>
      </c>
      <c r="D46" s="17">
        <v>42542</v>
      </c>
      <c r="E46" s="17"/>
      <c r="F46" s="17"/>
      <c r="G46" s="1">
        <f t="shared" si="0"/>
        <v>-29</v>
      </c>
      <c r="H46" s="16">
        <f t="shared" si="1"/>
        <v>-14619.77</v>
      </c>
    </row>
    <row r="47" spans="1:8" ht="14.25">
      <c r="A47" s="28" t="s">
        <v>98</v>
      </c>
      <c r="B47" s="16">
        <v>14918.03</v>
      </c>
      <c r="C47" s="17">
        <v>42483</v>
      </c>
      <c r="D47" s="17">
        <v>42542</v>
      </c>
      <c r="E47" s="17"/>
      <c r="F47" s="17"/>
      <c r="G47" s="1">
        <f t="shared" si="0"/>
        <v>59</v>
      </c>
      <c r="H47" s="16">
        <f t="shared" si="1"/>
        <v>880163.77</v>
      </c>
    </row>
    <row r="48" spans="1:8" ht="14.25">
      <c r="A48" s="28" t="s">
        <v>99</v>
      </c>
      <c r="B48" s="16">
        <v>110.5</v>
      </c>
      <c r="C48" s="17">
        <v>42574</v>
      </c>
      <c r="D48" s="17">
        <v>42545</v>
      </c>
      <c r="E48" s="17"/>
      <c r="F48" s="17"/>
      <c r="G48" s="1">
        <f t="shared" si="0"/>
        <v>-29</v>
      </c>
      <c r="H48" s="16">
        <f t="shared" si="1"/>
        <v>-3204.5</v>
      </c>
    </row>
    <row r="49" spans="1:8" ht="14.25">
      <c r="A49" s="28" t="s">
        <v>100</v>
      </c>
      <c r="B49" s="16">
        <v>60</v>
      </c>
      <c r="C49" s="17">
        <v>42573</v>
      </c>
      <c r="D49" s="17">
        <v>42545</v>
      </c>
      <c r="E49" s="17"/>
      <c r="F49" s="17"/>
      <c r="G49" s="1">
        <f t="shared" si="0"/>
        <v>-28</v>
      </c>
      <c r="H49" s="16">
        <f t="shared" si="1"/>
        <v>-1680</v>
      </c>
    </row>
    <row r="50" spans="1:8" ht="14.25">
      <c r="A50" s="28" t="s">
        <v>101</v>
      </c>
      <c r="B50" s="16">
        <v>25</v>
      </c>
      <c r="C50" s="17">
        <v>42573</v>
      </c>
      <c r="D50" s="17">
        <v>42545</v>
      </c>
      <c r="E50" s="17"/>
      <c r="F50" s="17"/>
      <c r="G50" s="1">
        <f t="shared" si="0"/>
        <v>-28</v>
      </c>
      <c r="H50" s="16">
        <f t="shared" si="1"/>
        <v>-700</v>
      </c>
    </row>
    <row r="51" spans="1:8" ht="14.25">
      <c r="A51" s="28" t="s">
        <v>93</v>
      </c>
      <c r="B51" s="16">
        <v>0</v>
      </c>
      <c r="C51" s="17">
        <v>42564</v>
      </c>
      <c r="D51" s="17">
        <v>42545</v>
      </c>
      <c r="E51" s="17"/>
      <c r="F51" s="17"/>
      <c r="G51" s="1">
        <f t="shared" si="0"/>
        <v>-19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32130.14</v>
      </c>
      <c r="C1">
        <f>COUNTA(A4:A203)</f>
        <v>18</v>
      </c>
      <c r="G1" s="20">
        <f>IF(B1&lt;&gt;0,H1/B1,0)</f>
        <v>-27.563028981510822</v>
      </c>
      <c r="H1" s="19">
        <f>SUM(H4:H195)</f>
        <v>-885603.9800000001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102</v>
      </c>
      <c r="B4" s="16">
        <v>280</v>
      </c>
      <c r="C4" s="17">
        <v>42582</v>
      </c>
      <c r="D4" s="17">
        <v>42556</v>
      </c>
      <c r="E4" s="17"/>
      <c r="F4" s="17"/>
      <c r="G4" s="1">
        <f>D4-C4-(F4-E4)</f>
        <v>-26</v>
      </c>
      <c r="H4" s="16">
        <f>B4*G4</f>
        <v>-7280</v>
      </c>
    </row>
    <row r="5" spans="1:8" ht="14.25">
      <c r="A5" s="28" t="s">
        <v>103</v>
      </c>
      <c r="B5" s="16">
        <v>6885.24</v>
      </c>
      <c r="C5" s="17">
        <v>42582</v>
      </c>
      <c r="D5" s="17">
        <v>42556</v>
      </c>
      <c r="E5" s="17"/>
      <c r="F5" s="17"/>
      <c r="G5" s="1">
        <f aca="true" t="shared" si="0" ref="G5:G68">D5-C5-(F5-E5)</f>
        <v>-26</v>
      </c>
      <c r="H5" s="16">
        <f aca="true" t="shared" si="1" ref="H5:H68">B5*G5</f>
        <v>-179016.24</v>
      </c>
    </row>
    <row r="6" spans="1:8" ht="14.25">
      <c r="A6" s="28" t="s">
        <v>104</v>
      </c>
      <c r="B6" s="16">
        <v>228</v>
      </c>
      <c r="C6" s="17">
        <v>42586</v>
      </c>
      <c r="D6" s="17">
        <v>42556</v>
      </c>
      <c r="E6" s="17"/>
      <c r="F6" s="17"/>
      <c r="G6" s="1">
        <f t="shared" si="0"/>
        <v>-30</v>
      </c>
      <c r="H6" s="16">
        <f t="shared" si="1"/>
        <v>-6840</v>
      </c>
    </row>
    <row r="7" spans="1:8" ht="14.25">
      <c r="A7" s="28" t="s">
        <v>105</v>
      </c>
      <c r="B7" s="16">
        <v>8077.74</v>
      </c>
      <c r="C7" s="17">
        <v>42588</v>
      </c>
      <c r="D7" s="17">
        <v>42563</v>
      </c>
      <c r="E7" s="17"/>
      <c r="F7" s="17"/>
      <c r="G7" s="1">
        <f t="shared" si="0"/>
        <v>-25</v>
      </c>
      <c r="H7" s="16">
        <f t="shared" si="1"/>
        <v>-201943.5</v>
      </c>
    </row>
    <row r="8" spans="1:8" ht="14.25">
      <c r="A8" s="28" t="s">
        <v>106</v>
      </c>
      <c r="B8" s="16">
        <v>13765</v>
      </c>
      <c r="C8" s="17">
        <v>42601</v>
      </c>
      <c r="D8" s="17">
        <v>42571</v>
      </c>
      <c r="E8" s="17"/>
      <c r="F8" s="17"/>
      <c r="G8" s="1">
        <f t="shared" si="0"/>
        <v>-30</v>
      </c>
      <c r="H8" s="16">
        <f t="shared" si="1"/>
        <v>-412950</v>
      </c>
    </row>
    <row r="9" spans="1:8" ht="14.25">
      <c r="A9" s="28" t="s">
        <v>107</v>
      </c>
      <c r="B9" s="16">
        <v>47.16</v>
      </c>
      <c r="C9" s="17">
        <v>42594</v>
      </c>
      <c r="D9" s="17">
        <v>42571</v>
      </c>
      <c r="E9" s="17"/>
      <c r="F9" s="17"/>
      <c r="G9" s="1">
        <f t="shared" si="0"/>
        <v>-23</v>
      </c>
      <c r="H9" s="16">
        <f t="shared" si="1"/>
        <v>-1084.6799999999998</v>
      </c>
    </row>
    <row r="10" spans="1:8" ht="14.25">
      <c r="A10" s="28" t="s">
        <v>108</v>
      </c>
      <c r="B10" s="16">
        <v>280</v>
      </c>
      <c r="C10" s="17">
        <v>42620</v>
      </c>
      <c r="D10" s="17">
        <v>42614</v>
      </c>
      <c r="E10" s="17"/>
      <c r="F10" s="17"/>
      <c r="G10" s="1">
        <f t="shared" si="0"/>
        <v>-6</v>
      </c>
      <c r="H10" s="16">
        <f t="shared" si="1"/>
        <v>-1680</v>
      </c>
    </row>
    <row r="11" spans="1:8" ht="14.25">
      <c r="A11" s="28" t="s">
        <v>109</v>
      </c>
      <c r="B11" s="16">
        <v>89.8</v>
      </c>
      <c r="C11" s="17">
        <v>42644</v>
      </c>
      <c r="D11" s="17">
        <v>42614</v>
      </c>
      <c r="E11" s="17"/>
      <c r="F11" s="17"/>
      <c r="G11" s="1">
        <f t="shared" si="0"/>
        <v>-30</v>
      </c>
      <c r="H11" s="16">
        <f t="shared" si="1"/>
        <v>-2694</v>
      </c>
    </row>
    <row r="12" spans="1:8" ht="14.25">
      <c r="A12" s="28" t="s">
        <v>110</v>
      </c>
      <c r="B12" s="16">
        <v>13.97</v>
      </c>
      <c r="C12" s="17">
        <v>42623</v>
      </c>
      <c r="D12" s="17">
        <v>42615</v>
      </c>
      <c r="E12" s="17"/>
      <c r="F12" s="17"/>
      <c r="G12" s="1">
        <f t="shared" si="0"/>
        <v>-8</v>
      </c>
      <c r="H12" s="16">
        <f t="shared" si="1"/>
        <v>-111.76</v>
      </c>
    </row>
    <row r="13" spans="1:8" ht="14.25">
      <c r="A13" s="28" t="s">
        <v>111</v>
      </c>
      <c r="B13" s="16">
        <v>280</v>
      </c>
      <c r="C13" s="17">
        <v>42651</v>
      </c>
      <c r="D13" s="17">
        <v>42622</v>
      </c>
      <c r="E13" s="17"/>
      <c r="F13" s="17"/>
      <c r="G13" s="1">
        <f t="shared" si="0"/>
        <v>-29</v>
      </c>
      <c r="H13" s="16">
        <f t="shared" si="1"/>
        <v>-8120</v>
      </c>
    </row>
    <row r="14" spans="1:8" ht="14.25">
      <c r="A14" s="28" t="s">
        <v>112</v>
      </c>
      <c r="B14" s="16">
        <v>67.8</v>
      </c>
      <c r="C14" s="17">
        <v>42656</v>
      </c>
      <c r="D14" s="17">
        <v>42626</v>
      </c>
      <c r="E14" s="17"/>
      <c r="F14" s="17"/>
      <c r="G14" s="1">
        <f t="shared" si="0"/>
        <v>-30</v>
      </c>
      <c r="H14" s="16">
        <f t="shared" si="1"/>
        <v>-2034</v>
      </c>
    </row>
    <row r="15" spans="1:8" ht="14.25">
      <c r="A15" s="28" t="s">
        <v>113</v>
      </c>
      <c r="B15" s="16">
        <v>800</v>
      </c>
      <c r="C15" s="17">
        <v>42657</v>
      </c>
      <c r="D15" s="17">
        <v>42627</v>
      </c>
      <c r="E15" s="17"/>
      <c r="F15" s="17"/>
      <c r="G15" s="1">
        <f t="shared" si="0"/>
        <v>-30</v>
      </c>
      <c r="H15" s="16">
        <f t="shared" si="1"/>
        <v>-24000</v>
      </c>
    </row>
    <row r="16" spans="1:8" ht="14.25">
      <c r="A16" s="28" t="s">
        <v>114</v>
      </c>
      <c r="B16" s="16">
        <v>400</v>
      </c>
      <c r="C16" s="17">
        <v>42662</v>
      </c>
      <c r="D16" s="17">
        <v>42632</v>
      </c>
      <c r="E16" s="17"/>
      <c r="F16" s="17"/>
      <c r="G16" s="1">
        <f t="shared" si="0"/>
        <v>-30</v>
      </c>
      <c r="H16" s="16">
        <f t="shared" si="1"/>
        <v>-12000</v>
      </c>
    </row>
    <row r="17" spans="1:8" ht="14.25">
      <c r="A17" s="28" t="s">
        <v>115</v>
      </c>
      <c r="B17" s="16">
        <v>76.2</v>
      </c>
      <c r="C17" s="17">
        <v>42662</v>
      </c>
      <c r="D17" s="17">
        <v>42632</v>
      </c>
      <c r="E17" s="17"/>
      <c r="F17" s="17"/>
      <c r="G17" s="1">
        <f t="shared" si="0"/>
        <v>-30</v>
      </c>
      <c r="H17" s="16">
        <f t="shared" si="1"/>
        <v>-2286</v>
      </c>
    </row>
    <row r="18" spans="1:8" ht="14.25">
      <c r="A18" s="28" t="s">
        <v>116</v>
      </c>
      <c r="B18" s="16">
        <v>537.7</v>
      </c>
      <c r="C18" s="17">
        <v>42666</v>
      </c>
      <c r="D18" s="17">
        <v>42639</v>
      </c>
      <c r="E18" s="17"/>
      <c r="F18" s="17"/>
      <c r="G18" s="1">
        <f t="shared" si="0"/>
        <v>-27</v>
      </c>
      <c r="H18" s="16">
        <f t="shared" si="1"/>
        <v>-14517.900000000001</v>
      </c>
    </row>
    <row r="19" spans="1:8" ht="14.25">
      <c r="A19" s="28" t="s">
        <v>113</v>
      </c>
      <c r="B19" s="16">
        <v>0</v>
      </c>
      <c r="C19" s="17">
        <v>42657</v>
      </c>
      <c r="D19" s="17">
        <v>42643</v>
      </c>
      <c r="E19" s="17"/>
      <c r="F19" s="17"/>
      <c r="G19" s="1">
        <f t="shared" si="0"/>
        <v>-14</v>
      </c>
      <c r="H19" s="16">
        <f t="shared" si="1"/>
        <v>0</v>
      </c>
    </row>
    <row r="20" spans="1:8" ht="14.25">
      <c r="A20" s="28" t="s">
        <v>117</v>
      </c>
      <c r="B20" s="16">
        <v>50.73</v>
      </c>
      <c r="C20" s="17">
        <v>42673</v>
      </c>
      <c r="D20" s="17">
        <v>42643</v>
      </c>
      <c r="E20" s="17"/>
      <c r="F20" s="17"/>
      <c r="G20" s="1">
        <f t="shared" si="0"/>
        <v>-30</v>
      </c>
      <c r="H20" s="16">
        <f t="shared" si="1"/>
        <v>-1521.8999999999999</v>
      </c>
    </row>
    <row r="21" spans="1:8" ht="14.25">
      <c r="A21" s="28" t="s">
        <v>118</v>
      </c>
      <c r="B21" s="16">
        <v>250.8</v>
      </c>
      <c r="C21" s="17">
        <v>42673</v>
      </c>
      <c r="D21" s="17">
        <v>42643</v>
      </c>
      <c r="E21" s="17"/>
      <c r="F21" s="17"/>
      <c r="G21" s="1">
        <f t="shared" si="0"/>
        <v>-30</v>
      </c>
      <c r="H21" s="16">
        <f t="shared" si="1"/>
        <v>-7524</v>
      </c>
    </row>
    <row r="22" spans="1:8" ht="14.2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4.2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4.2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4.2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4.2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4.2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4.2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4.2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4.2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4.2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4.2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4.2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4.2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4.2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4.2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4.2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39294.70999999999</v>
      </c>
      <c r="C1">
        <f>COUNTA(A4:A203)</f>
        <v>18</v>
      </c>
      <c r="G1" s="20">
        <f>IF(B1&lt;&gt;0,H1/B1,0)</f>
        <v>-24.4545891800703</v>
      </c>
      <c r="H1" s="19">
        <f>SUM(H4:H195)</f>
        <v>-960935.99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119</v>
      </c>
      <c r="B4" s="16">
        <v>12622.95</v>
      </c>
      <c r="C4" s="17">
        <v>42665</v>
      </c>
      <c r="D4" s="17">
        <v>42649</v>
      </c>
      <c r="E4" s="17"/>
      <c r="F4" s="17"/>
      <c r="G4" s="1">
        <f>D4-C4-(F4-E4)</f>
        <v>-16</v>
      </c>
      <c r="H4" s="16">
        <f>B4*G4</f>
        <v>-201967.2</v>
      </c>
    </row>
    <row r="5" spans="1:8" ht="14.25">
      <c r="A5" s="28" t="s">
        <v>120</v>
      </c>
      <c r="B5" s="16">
        <v>228</v>
      </c>
      <c r="C5" s="17">
        <v>42678</v>
      </c>
      <c r="D5" s="17">
        <v>42649</v>
      </c>
      <c r="E5" s="17"/>
      <c r="F5" s="17"/>
      <c r="G5" s="1">
        <f aca="true" t="shared" si="0" ref="G5:G68">D5-C5-(F5-E5)</f>
        <v>-29</v>
      </c>
      <c r="H5" s="16">
        <f aca="true" t="shared" si="1" ref="H5:H68">B5*G5</f>
        <v>-6612</v>
      </c>
    </row>
    <row r="6" spans="1:8" ht="14.25">
      <c r="A6" s="28" t="s">
        <v>121</v>
      </c>
      <c r="B6" s="16">
        <v>280</v>
      </c>
      <c r="C6" s="17">
        <v>42679</v>
      </c>
      <c r="D6" s="17">
        <v>42649</v>
      </c>
      <c r="E6" s="17"/>
      <c r="F6" s="17"/>
      <c r="G6" s="1">
        <f t="shared" si="0"/>
        <v>-30</v>
      </c>
      <c r="H6" s="16">
        <f t="shared" si="1"/>
        <v>-8400</v>
      </c>
    </row>
    <row r="7" spans="1:8" ht="14.25">
      <c r="A7" s="28" t="s">
        <v>122</v>
      </c>
      <c r="B7" s="16">
        <v>68</v>
      </c>
      <c r="C7" s="17">
        <v>42683</v>
      </c>
      <c r="D7" s="17">
        <v>42655</v>
      </c>
      <c r="E7" s="17"/>
      <c r="F7" s="17"/>
      <c r="G7" s="1">
        <f t="shared" si="0"/>
        <v>-28</v>
      </c>
      <c r="H7" s="16">
        <f t="shared" si="1"/>
        <v>-1904</v>
      </c>
    </row>
    <row r="8" spans="1:8" ht="14.25">
      <c r="A8" s="28" t="s">
        <v>123</v>
      </c>
      <c r="B8" s="16">
        <v>45.9</v>
      </c>
      <c r="C8" s="17">
        <v>42685</v>
      </c>
      <c r="D8" s="17">
        <v>42655</v>
      </c>
      <c r="E8" s="17"/>
      <c r="F8" s="17"/>
      <c r="G8" s="1">
        <f t="shared" si="0"/>
        <v>-30</v>
      </c>
      <c r="H8" s="16">
        <f t="shared" si="1"/>
        <v>-1377</v>
      </c>
    </row>
    <row r="9" spans="1:8" ht="14.25">
      <c r="A9" s="28" t="s">
        <v>124</v>
      </c>
      <c r="B9" s="16">
        <v>723.92</v>
      </c>
      <c r="C9" s="17">
        <v>42690</v>
      </c>
      <c r="D9" s="17">
        <v>42660</v>
      </c>
      <c r="E9" s="17"/>
      <c r="F9" s="17"/>
      <c r="G9" s="1">
        <f t="shared" si="0"/>
        <v>-30</v>
      </c>
      <c r="H9" s="16">
        <f t="shared" si="1"/>
        <v>-21717.6</v>
      </c>
    </row>
    <row r="10" spans="1:8" ht="14.25">
      <c r="A10" s="28" t="s">
        <v>125</v>
      </c>
      <c r="B10" s="16">
        <v>8077.74</v>
      </c>
      <c r="C10" s="17">
        <v>42690</v>
      </c>
      <c r="D10" s="17">
        <v>42660</v>
      </c>
      <c r="E10" s="17"/>
      <c r="F10" s="17"/>
      <c r="G10" s="1">
        <f t="shared" si="0"/>
        <v>-30</v>
      </c>
      <c r="H10" s="16">
        <f t="shared" si="1"/>
        <v>-242332.19999999998</v>
      </c>
    </row>
    <row r="11" spans="1:8" ht="14.25">
      <c r="A11" s="28" t="s">
        <v>126</v>
      </c>
      <c r="B11" s="16">
        <v>89.8</v>
      </c>
      <c r="C11" s="17">
        <v>42693</v>
      </c>
      <c r="D11" s="17">
        <v>42663</v>
      </c>
      <c r="E11" s="17"/>
      <c r="F11" s="17"/>
      <c r="G11" s="1">
        <f t="shared" si="0"/>
        <v>-30</v>
      </c>
      <c r="H11" s="16">
        <f t="shared" si="1"/>
        <v>-2694</v>
      </c>
    </row>
    <row r="12" spans="1:8" ht="14.25">
      <c r="A12" s="28" t="s">
        <v>127</v>
      </c>
      <c r="B12" s="16">
        <v>27.32</v>
      </c>
      <c r="C12" s="17">
        <v>42691</v>
      </c>
      <c r="D12" s="17">
        <v>42663</v>
      </c>
      <c r="E12" s="17"/>
      <c r="F12" s="17"/>
      <c r="G12" s="1">
        <f t="shared" si="0"/>
        <v>-28</v>
      </c>
      <c r="H12" s="16">
        <f t="shared" si="1"/>
        <v>-764.96</v>
      </c>
    </row>
    <row r="13" spans="1:8" ht="14.25">
      <c r="A13" s="28" t="s">
        <v>128</v>
      </c>
      <c r="B13" s="16">
        <v>185</v>
      </c>
      <c r="C13" s="17">
        <v>42691</v>
      </c>
      <c r="D13" s="17">
        <v>42663</v>
      </c>
      <c r="E13" s="17"/>
      <c r="F13" s="17"/>
      <c r="G13" s="1">
        <f t="shared" si="0"/>
        <v>-28</v>
      </c>
      <c r="H13" s="16">
        <f t="shared" si="1"/>
        <v>-5180</v>
      </c>
    </row>
    <row r="14" spans="1:8" ht="14.25">
      <c r="A14" s="28" t="s">
        <v>129</v>
      </c>
      <c r="B14" s="16">
        <v>32.26</v>
      </c>
      <c r="C14" s="17">
        <v>42700</v>
      </c>
      <c r="D14" s="17">
        <v>42670</v>
      </c>
      <c r="E14" s="17"/>
      <c r="F14" s="17"/>
      <c r="G14" s="1">
        <f t="shared" si="0"/>
        <v>-30</v>
      </c>
      <c r="H14" s="16">
        <f t="shared" si="1"/>
        <v>-967.8</v>
      </c>
    </row>
    <row r="15" spans="1:8" ht="14.25">
      <c r="A15" s="28" t="s">
        <v>130</v>
      </c>
      <c r="B15" s="16">
        <v>280</v>
      </c>
      <c r="C15" s="17">
        <v>42712</v>
      </c>
      <c r="D15" s="17">
        <v>42682</v>
      </c>
      <c r="E15" s="17"/>
      <c r="F15" s="17"/>
      <c r="G15" s="1">
        <f t="shared" si="0"/>
        <v>-30</v>
      </c>
      <c r="H15" s="16">
        <f t="shared" si="1"/>
        <v>-8400</v>
      </c>
    </row>
    <row r="16" spans="1:8" ht="14.25">
      <c r="A16" s="28" t="s">
        <v>131</v>
      </c>
      <c r="B16" s="16">
        <v>8077.74</v>
      </c>
      <c r="C16" s="17">
        <v>42713</v>
      </c>
      <c r="D16" s="17">
        <v>42688</v>
      </c>
      <c r="E16" s="17"/>
      <c r="F16" s="17"/>
      <c r="G16" s="1">
        <f t="shared" si="0"/>
        <v>-25</v>
      </c>
      <c r="H16" s="16">
        <f t="shared" si="1"/>
        <v>-201943.5</v>
      </c>
    </row>
    <row r="17" spans="1:8" ht="14.25">
      <c r="A17" s="28" t="s">
        <v>132</v>
      </c>
      <c r="B17" s="16">
        <v>6.67</v>
      </c>
      <c r="C17" s="17">
        <v>42725</v>
      </c>
      <c r="D17" s="17">
        <v>42696</v>
      </c>
      <c r="E17" s="17"/>
      <c r="F17" s="17"/>
      <c r="G17" s="1">
        <f t="shared" si="0"/>
        <v>-29</v>
      </c>
      <c r="H17" s="16">
        <f t="shared" si="1"/>
        <v>-193.43</v>
      </c>
    </row>
    <row r="18" spans="1:8" ht="14.25">
      <c r="A18" s="28" t="s">
        <v>133</v>
      </c>
      <c r="B18" s="16">
        <v>280</v>
      </c>
      <c r="C18" s="17">
        <v>42740</v>
      </c>
      <c r="D18" s="17">
        <v>42710</v>
      </c>
      <c r="E18" s="17"/>
      <c r="F18" s="17"/>
      <c r="G18" s="1">
        <f t="shared" si="0"/>
        <v>-30</v>
      </c>
      <c r="H18" s="16">
        <f t="shared" si="1"/>
        <v>-8400</v>
      </c>
    </row>
    <row r="19" spans="1:8" ht="14.25">
      <c r="A19" s="28" t="s">
        <v>134</v>
      </c>
      <c r="B19" s="16">
        <v>185</v>
      </c>
      <c r="C19" s="17">
        <v>42741</v>
      </c>
      <c r="D19" s="17">
        <v>42711</v>
      </c>
      <c r="E19" s="17"/>
      <c r="F19" s="17"/>
      <c r="G19" s="1">
        <f t="shared" si="0"/>
        <v>-30</v>
      </c>
      <c r="H19" s="16">
        <f t="shared" si="1"/>
        <v>-5550</v>
      </c>
    </row>
    <row r="20" spans="1:8" ht="14.25">
      <c r="A20" s="28" t="s">
        <v>135</v>
      </c>
      <c r="B20" s="16">
        <v>8077.74</v>
      </c>
      <c r="C20" s="17">
        <v>42741</v>
      </c>
      <c r="D20" s="17">
        <v>42711</v>
      </c>
      <c r="E20" s="17"/>
      <c r="F20" s="17"/>
      <c r="G20" s="1">
        <f t="shared" si="0"/>
        <v>-30</v>
      </c>
      <c r="H20" s="16">
        <f t="shared" si="1"/>
        <v>-242332.19999999998</v>
      </c>
    </row>
    <row r="21" spans="1:8" ht="14.25">
      <c r="A21" s="28" t="s">
        <v>136</v>
      </c>
      <c r="B21" s="16">
        <v>6.67</v>
      </c>
      <c r="C21" s="17">
        <v>42748</v>
      </c>
      <c r="D21" s="17">
        <v>42718</v>
      </c>
      <c r="E21" s="17"/>
      <c r="F21" s="17"/>
      <c r="G21" s="1">
        <f t="shared" si="0"/>
        <v>-30</v>
      </c>
      <c r="H21" s="16">
        <f t="shared" si="1"/>
        <v>-200.1</v>
      </c>
    </row>
    <row r="22" spans="1:8" ht="14.2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4.2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4.2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4.2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4.2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4.2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4.2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4.2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4.2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4.2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4.2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4.2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4.2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4.2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4.2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4.2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2017-01-16T12:55:21Z</dcterms:modified>
  <cp:category/>
  <cp:version/>
  <cp:contentType/>
  <cp:contentStatus/>
</cp:coreProperties>
</file>